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<sst xmlns="http://schemas.openxmlformats.org/spreadsheetml/2006/main" count="60" uniqueCount="44">
  <si>
    <t>sq ft/sq mi</t>
  </si>
  <si>
    <t>hectares/ sq mi</t>
  </si>
  <si>
    <t>watts/sf solar</t>
  </si>
  <si>
    <t>capacity factor, solar</t>
  </si>
  <si>
    <t>sf required per capita</t>
  </si>
  <si>
    <t xml:space="preserve">population that could be served by solar panels over parking lots in the USA </t>
  </si>
  <si>
    <t>sq mi of parking lot in the USA</t>
  </si>
  <si>
    <t>sq ft of parking lots in the USA</t>
  </si>
  <si>
    <t>pop</t>
  </si>
  <si>
    <t xml:space="preserve"> trillion kWh </t>
  </si>
  <si>
    <t>population of the USA</t>
  </si>
  <si>
    <t>permanently occupied homes in the USA</t>
  </si>
  <si>
    <t>size</t>
  </si>
  <si>
    <t>http://www.census.gov/hhes/www/housing/ahs/ahs99/tab1a3.html</t>
  </si>
  <si>
    <t>http://www.census.gov/hhes/www/housing/ahs/hsgprof.html</t>
  </si>
  <si>
    <t>average roof size</t>
  </si>
  <si>
    <t>sq ft of roof</t>
  </si>
  <si>
    <t>Refs</t>
  </si>
  <si>
    <t>Description</t>
  </si>
  <si>
    <t>Calcs</t>
  </si>
  <si>
    <t>Paved Roads</t>
  </si>
  <si>
    <t>Parking Areas</t>
  </si>
  <si>
    <t># stories</t>
  </si>
  <si>
    <t>http://www.census.gov/hhes/www/housing/ahs/ahs99/tab1a2.html</t>
  </si>
  <si>
    <t>7+</t>
  </si>
  <si>
    <t>4 to 6</t>
  </si>
  <si>
    <t>Residential Roofing</t>
  </si>
  <si>
    <t># units</t>
  </si>
  <si>
    <t>hectares of parking lot, USA*</t>
  </si>
  <si>
    <t>http://www.odci.gov/cia/publications/factbook/geos/us.html#Econ</t>
  </si>
  <si>
    <t>* http://www.worldwatch.org/chairman/issue/010214d2.html</t>
  </si>
  <si>
    <t>hectares of roadway paving in the USA*</t>
  </si>
  <si>
    <t>Covering Parking Lots and Roofs to Produce Electricity with Solar Energy</t>
  </si>
  <si>
    <t>electricity, watts/capita **</t>
  </si>
  <si>
    <t>** per capita electricity consumption:</t>
  </si>
  <si>
    <t>sq mi of roads in the USA</t>
  </si>
  <si>
    <t>sq ft of roads in the USA</t>
  </si>
  <si>
    <t xml:space="preserve">population that could be served by solar panels over roads in the USA </t>
  </si>
  <si>
    <t>hrs/year</t>
  </si>
  <si>
    <t>kwh/cap/year</t>
  </si>
  <si>
    <t>kwh/hr average consumption</t>
  </si>
  <si>
    <t>*** roof coverage</t>
  </si>
  <si>
    <t>% coverage ***</t>
  </si>
  <si>
    <t xml:space="preserve"> # stories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</si>
</sst>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_(* #,##0.0000_);_(* \(#,##0.00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165" fontId="0" fillId="0" borderId="0" xfId="15" applyNumberFormat="1" applyAlignment="1">
      <alignment/>
    </xf>
    <xf numFmtId="165" fontId="0" fillId="0" borderId="0" xfId="15" applyNumberFormat="1" applyFont="1" applyAlignment="1">
      <alignment/>
    </xf>
    <xf numFmtId="43" fontId="0" fillId="0" borderId="0" xfId="15" applyNumberFormat="1" applyAlignment="1">
      <alignment/>
    </xf>
    <xf numFmtId="9" fontId="0" fillId="0" borderId="0" xfId="21" applyAlignment="1">
      <alignment/>
    </xf>
    <xf numFmtId="166" fontId="0" fillId="0" borderId="0" xfId="15" applyNumberFormat="1" applyAlignment="1">
      <alignment/>
    </xf>
    <xf numFmtId="165" fontId="0" fillId="0" borderId="1" xfId="15" applyNumberFormat="1" applyBorder="1" applyAlignment="1">
      <alignment/>
    </xf>
    <xf numFmtId="165" fontId="3" fillId="0" borderId="1" xfId="15" applyNumberFormat="1" applyFont="1" applyBorder="1" applyAlignment="1">
      <alignment/>
    </xf>
    <xf numFmtId="165" fontId="3" fillId="0" borderId="2" xfId="15" applyNumberFormat="1" applyFont="1" applyBorder="1" applyAlignment="1">
      <alignment horizontal="center"/>
    </xf>
    <xf numFmtId="165" fontId="3" fillId="0" borderId="2" xfId="15" applyNumberFormat="1" applyFont="1" applyBorder="1" applyAlignment="1">
      <alignment horizontal="right"/>
    </xf>
    <xf numFmtId="165" fontId="3" fillId="0" borderId="2" xfId="15" applyNumberFormat="1" applyFont="1" applyBorder="1" applyAlignment="1">
      <alignment/>
    </xf>
    <xf numFmtId="165" fontId="0" fillId="0" borderId="3" xfId="15" applyNumberFormat="1" applyFont="1" applyBorder="1" applyAlignment="1">
      <alignment/>
    </xf>
    <xf numFmtId="165" fontId="0" fillId="0" borderId="4" xfId="15" applyNumberFormat="1" applyBorder="1" applyAlignment="1">
      <alignment/>
    </xf>
    <xf numFmtId="165" fontId="0" fillId="0" borderId="5" xfId="15" applyNumberFormat="1" applyBorder="1" applyAlignment="1">
      <alignment/>
    </xf>
    <xf numFmtId="165" fontId="0" fillId="0" borderId="6" xfId="15" applyNumberFormat="1" applyBorder="1" applyAlignment="1">
      <alignment/>
    </xf>
    <xf numFmtId="165" fontId="0" fillId="0" borderId="0" xfId="15" applyNumberFormat="1" applyFont="1" applyBorder="1" applyAlignment="1">
      <alignment/>
    </xf>
    <xf numFmtId="165" fontId="0" fillId="0" borderId="7" xfId="15" applyNumberFormat="1" applyBorder="1" applyAlignment="1">
      <alignment/>
    </xf>
    <xf numFmtId="165" fontId="0" fillId="0" borderId="0" xfId="15" applyNumberFormat="1" applyBorder="1" applyAlignment="1">
      <alignment/>
    </xf>
    <xf numFmtId="165" fontId="0" fillId="0" borderId="8" xfId="15" applyNumberFormat="1" applyBorder="1" applyAlignment="1">
      <alignment/>
    </xf>
    <xf numFmtId="165" fontId="0" fillId="0" borderId="9" xfId="15" applyNumberFormat="1" applyBorder="1" applyAlignment="1">
      <alignment/>
    </xf>
    <xf numFmtId="165" fontId="0" fillId="0" borderId="10" xfId="15" applyNumberFormat="1" applyBorder="1" applyAlignment="1">
      <alignment/>
    </xf>
    <xf numFmtId="9" fontId="0" fillId="2" borderId="2" xfId="21" applyFill="1" applyBorder="1" applyAlignment="1">
      <alignment/>
    </xf>
    <xf numFmtId="9" fontId="0" fillId="2" borderId="11" xfId="21" applyFill="1" applyBorder="1" applyAlignment="1">
      <alignment/>
    </xf>
    <xf numFmtId="165" fontId="0" fillId="0" borderId="6" xfId="15" applyNumberFormat="1" applyFont="1" applyBorder="1" applyAlignment="1">
      <alignment/>
    </xf>
    <xf numFmtId="165" fontId="0" fillId="0" borderId="3" xfId="15" applyNumberFormat="1" applyBorder="1" applyAlignment="1">
      <alignment/>
    </xf>
    <xf numFmtId="165" fontId="0" fillId="0" borderId="7" xfId="15" applyNumberFormat="1" applyFont="1" applyBorder="1" applyAlignment="1">
      <alignment/>
    </xf>
    <xf numFmtId="165" fontId="0" fillId="2" borderId="0" xfId="15" applyNumberFormat="1" applyFill="1" applyAlignment="1">
      <alignment/>
    </xf>
    <xf numFmtId="165" fontId="0" fillId="0" borderId="0" xfId="15" applyNumberFormat="1" applyAlignment="1">
      <alignment horizontal="left" indent="3"/>
    </xf>
    <xf numFmtId="165" fontId="3" fillId="0" borderId="0" xfId="15" applyNumberFormat="1" applyFont="1" applyBorder="1" applyAlignment="1">
      <alignment/>
    </xf>
    <xf numFmtId="165" fontId="3" fillId="0" borderId="12" xfId="15" applyNumberFormat="1" applyFont="1" applyBorder="1" applyAlignment="1">
      <alignment horizontal="right"/>
    </xf>
    <xf numFmtId="165" fontId="3" fillId="0" borderId="13" xfId="15" applyNumberFormat="1" applyFont="1" applyBorder="1" applyAlignment="1">
      <alignment/>
    </xf>
    <xf numFmtId="166" fontId="0" fillId="2" borderId="14" xfId="15" applyNumberFormat="1" applyFill="1" applyBorder="1" applyAlignment="1">
      <alignment/>
    </xf>
    <xf numFmtId="165" fontId="0" fillId="0" borderId="15" xfId="15" applyNumberFormat="1" applyFont="1" applyBorder="1" applyAlignment="1">
      <alignment/>
    </xf>
    <xf numFmtId="165" fontId="3" fillId="0" borderId="13" xfId="15" applyNumberFormat="1" applyFont="1" applyBorder="1" applyAlignment="1">
      <alignment horizontal="right"/>
    </xf>
    <xf numFmtId="166" fontId="0" fillId="0" borderId="1" xfId="15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 topLeftCell="A1">
      <selection activeCell="A2" sqref="A2"/>
    </sheetView>
  </sheetViews>
  <sheetFormatPr defaultColWidth="9.140625" defaultRowHeight="12.75"/>
  <cols>
    <col min="1" max="1" width="18.28125" style="1" customWidth="1"/>
    <col min="2" max="2" width="29.00390625" style="1" customWidth="1"/>
    <col min="3" max="3" width="17.57421875" style="1" customWidth="1"/>
    <col min="4" max="4" width="29.28125" style="1" customWidth="1"/>
    <col min="5" max="5" width="18.140625" style="1" customWidth="1"/>
    <col min="6" max="6" width="13.140625" style="1" customWidth="1"/>
    <col min="7" max="7" width="10.57421875" style="1" customWidth="1"/>
    <col min="8" max="8" width="9.140625" style="1" customWidth="1"/>
    <col min="9" max="9" width="13.8515625" style="1" customWidth="1"/>
    <col min="10" max="16384" width="9.140625" style="1" customWidth="1"/>
  </cols>
  <sheetData>
    <row r="1" spans="1:3" ht="12.75">
      <c r="A1" s="7" t="s">
        <v>32</v>
      </c>
      <c r="B1" s="6"/>
      <c r="C1" s="6"/>
    </row>
    <row r="3" spans="1:7" ht="12.75">
      <c r="A3" s="8" t="s">
        <v>21</v>
      </c>
      <c r="B3" s="8"/>
      <c r="C3" s="8" t="s">
        <v>20</v>
      </c>
      <c r="D3" s="8"/>
      <c r="E3" s="8" t="s">
        <v>26</v>
      </c>
      <c r="F3" s="8"/>
      <c r="G3" s="8"/>
    </row>
    <row r="4" spans="1:7" ht="12.75">
      <c r="A4" s="9" t="s">
        <v>19</v>
      </c>
      <c r="B4" s="10" t="s">
        <v>18</v>
      </c>
      <c r="C4" s="9" t="s">
        <v>19</v>
      </c>
      <c r="D4" s="10" t="s">
        <v>18</v>
      </c>
      <c r="E4" s="9" t="s">
        <v>19</v>
      </c>
      <c r="F4" s="10" t="s">
        <v>18</v>
      </c>
      <c r="G4" s="10" t="s">
        <v>17</v>
      </c>
    </row>
    <row r="5" spans="1:7" ht="12.75">
      <c r="A5" s="1">
        <v>1921582</v>
      </c>
      <c r="B5" s="2" t="s">
        <v>28</v>
      </c>
      <c r="C5" s="1">
        <v>13998033</v>
      </c>
      <c r="D5" s="2" t="s">
        <v>31</v>
      </c>
      <c r="E5" s="2">
        <f>102803*10^3</f>
        <v>102803000</v>
      </c>
      <c r="F5" s="2" t="s">
        <v>11</v>
      </c>
      <c r="G5" s="1" t="s">
        <v>13</v>
      </c>
    </row>
    <row r="6" spans="1:7" ht="12.75">
      <c r="A6" s="1">
        <v>259</v>
      </c>
      <c r="B6" s="2" t="s">
        <v>1</v>
      </c>
      <c r="C6" s="1">
        <v>259</v>
      </c>
      <c r="D6" s="2" t="s">
        <v>1</v>
      </c>
      <c r="E6" s="1">
        <v>1729</v>
      </c>
      <c r="F6" s="2" t="s">
        <v>12</v>
      </c>
      <c r="G6" s="1" t="s">
        <v>13</v>
      </c>
    </row>
    <row r="7" spans="1:7" ht="12.75">
      <c r="A7" s="1">
        <f>+A5/A6</f>
        <v>7419.235521235521</v>
      </c>
      <c r="B7" s="2" t="s">
        <v>6</v>
      </c>
      <c r="C7" s="1">
        <f>+C5/C6</f>
        <v>54046.45945945946</v>
      </c>
      <c r="D7" s="2" t="s">
        <v>35</v>
      </c>
      <c r="E7" s="21">
        <f>+G30</f>
        <v>0.5720290263902804</v>
      </c>
      <c r="F7" s="2" t="s">
        <v>42</v>
      </c>
      <c r="G7" s="1" t="s">
        <v>14</v>
      </c>
    </row>
    <row r="8" spans="1:6" ht="12.75">
      <c r="A8" s="1">
        <f>5280^2</f>
        <v>27878400</v>
      </c>
      <c r="B8" s="2" t="s">
        <v>0</v>
      </c>
      <c r="C8" s="1">
        <f>5280^2</f>
        <v>27878400</v>
      </c>
      <c r="D8" s="2" t="s">
        <v>0</v>
      </c>
      <c r="E8" s="1">
        <f>+E7*E6</f>
        <v>989.0381866287948</v>
      </c>
      <c r="F8" s="2" t="s">
        <v>15</v>
      </c>
    </row>
    <row r="9" spans="1:7" ht="12.75">
      <c r="A9" s="1">
        <f>+A7*A8</f>
        <v>206836415555.21237</v>
      </c>
      <c r="B9" s="2" t="s">
        <v>7</v>
      </c>
      <c r="C9" s="1">
        <f>+C7*C8</f>
        <v>1506728815394.5947</v>
      </c>
      <c r="D9" s="2" t="s">
        <v>36</v>
      </c>
      <c r="E9" s="1">
        <f>+E5*E8</f>
        <v>101676092700</v>
      </c>
      <c r="F9" s="2" t="s">
        <v>16</v>
      </c>
      <c r="G9" s="17"/>
    </row>
    <row r="11" spans="1:5" ht="12.75">
      <c r="A11" s="26">
        <v>1394</v>
      </c>
      <c r="B11" s="2" t="s">
        <v>33</v>
      </c>
      <c r="C11" s="27">
        <v>1394</v>
      </c>
      <c r="D11" s="2" t="s">
        <v>33</v>
      </c>
      <c r="E11" s="1">
        <v>1394</v>
      </c>
    </row>
    <row r="12" spans="1:5" ht="12.75">
      <c r="A12" s="3">
        <v>0.19</v>
      </c>
      <c r="B12" s="2" t="s">
        <v>3</v>
      </c>
      <c r="C12" s="3">
        <v>0.19</v>
      </c>
      <c r="D12" s="2" t="s">
        <v>3</v>
      </c>
      <c r="E12" s="3">
        <v>0.19</v>
      </c>
    </row>
    <row r="13" spans="1:5" ht="12.75">
      <c r="A13" s="1">
        <v>10</v>
      </c>
      <c r="B13" s="2" t="s">
        <v>2</v>
      </c>
      <c r="C13" s="1">
        <v>10</v>
      </c>
      <c r="D13" s="2" t="s">
        <v>2</v>
      </c>
      <c r="E13" s="1">
        <v>10</v>
      </c>
    </row>
    <row r="14" spans="1:5" ht="12.75">
      <c r="A14" s="1">
        <f>+A11/A12/A13</f>
        <v>733.6842105263157</v>
      </c>
      <c r="B14" s="2" t="s">
        <v>4</v>
      </c>
      <c r="C14" s="1">
        <f>+C11/C12/C13</f>
        <v>733.6842105263157</v>
      </c>
      <c r="D14" s="2" t="s">
        <v>4</v>
      </c>
      <c r="E14" s="1">
        <f>+E11/E12/E13</f>
        <v>733.6842105263157</v>
      </c>
    </row>
    <row r="16" spans="1:5" ht="12.75">
      <c r="A16" s="1">
        <f>+A9/A14</f>
        <v>281914770.12546885</v>
      </c>
      <c r="B16" s="2" t="s">
        <v>5</v>
      </c>
      <c r="C16" s="1">
        <f>+C9/C14</f>
        <v>2053647596.3054018</v>
      </c>
      <c r="D16" s="2" t="s">
        <v>37</v>
      </c>
      <c r="E16" s="1">
        <f>+E9/E14</f>
        <v>138582909.70588237</v>
      </c>
    </row>
    <row r="17" spans="1:10" ht="12.75">
      <c r="A17" s="1">
        <v>276000000</v>
      </c>
      <c r="B17" s="2" t="s">
        <v>10</v>
      </c>
      <c r="C17" s="1">
        <v>276000000</v>
      </c>
      <c r="D17" s="2" t="s">
        <v>10</v>
      </c>
      <c r="E17" s="1">
        <v>276000000</v>
      </c>
      <c r="J17" s="2"/>
    </row>
    <row r="18" spans="1:5" ht="12.75">
      <c r="A18" s="4">
        <f>+A16/A17</f>
        <v>1.0214303265415539</v>
      </c>
      <c r="B18" s="2" t="s">
        <v>5</v>
      </c>
      <c r="C18" s="4">
        <f>+C16/C17</f>
        <v>7.440752160526818</v>
      </c>
      <c r="D18" s="2" t="s">
        <v>37</v>
      </c>
      <c r="E18" s="4">
        <f>+E16/E17</f>
        <v>0.5021119916879796</v>
      </c>
    </row>
    <row r="19" spans="1:7" ht="12.75">
      <c r="A19" s="6"/>
      <c r="B19" s="34"/>
      <c r="C19" s="6"/>
      <c r="D19" s="6"/>
      <c r="E19" s="6"/>
      <c r="F19" s="6"/>
      <c r="G19" s="6"/>
    </row>
    <row r="20" spans="1:5" ht="13.5" thickBot="1">
      <c r="A20" s="2" t="s">
        <v>30</v>
      </c>
      <c r="B20" s="5"/>
      <c r="E20" s="2" t="s">
        <v>41</v>
      </c>
    </row>
    <row r="21" spans="1:7" ht="12.75">
      <c r="A21" s="2"/>
      <c r="B21" s="5"/>
      <c r="E21" s="24" t="s">
        <v>23</v>
      </c>
      <c r="F21" s="12"/>
      <c r="G21" s="13"/>
    </row>
    <row r="22" spans="1:7" ht="13.5" thickBot="1">
      <c r="A22" s="2" t="s">
        <v>34</v>
      </c>
      <c r="B22" s="5"/>
      <c r="E22" s="29" t="s">
        <v>27</v>
      </c>
      <c r="F22" s="9" t="s">
        <v>22</v>
      </c>
      <c r="G22" s="33" t="s">
        <v>43</v>
      </c>
    </row>
    <row r="23" spans="1:7" ht="12.75">
      <c r="A23" s="11" t="s">
        <v>29</v>
      </c>
      <c r="B23" s="13"/>
      <c r="E23" s="14">
        <v>33413</v>
      </c>
      <c r="F23" s="15">
        <v>1</v>
      </c>
      <c r="G23" s="16">
        <f>+E23/F23</f>
        <v>33413</v>
      </c>
    </row>
    <row r="24" spans="1:7" ht="12.75">
      <c r="A24" s="29" t="s">
        <v>19</v>
      </c>
      <c r="B24" s="30" t="s">
        <v>18</v>
      </c>
      <c r="C24" s="28"/>
      <c r="E24" s="14">
        <v>33790</v>
      </c>
      <c r="F24" s="17">
        <v>2</v>
      </c>
      <c r="G24" s="16">
        <f>+E24/F24</f>
        <v>16895</v>
      </c>
    </row>
    <row r="25" spans="1:7" ht="12.75">
      <c r="A25" s="23">
        <f>3.365*10^12</f>
        <v>3365000000000</v>
      </c>
      <c r="B25" s="16" t="s">
        <v>9</v>
      </c>
      <c r="E25" s="14">
        <v>21894</v>
      </c>
      <c r="F25" s="17">
        <v>3</v>
      </c>
      <c r="G25" s="16">
        <f>+E25/F25</f>
        <v>7298</v>
      </c>
    </row>
    <row r="26" spans="1:7" ht="12.75">
      <c r="A26" s="14">
        <v>275562673</v>
      </c>
      <c r="B26" s="25" t="s">
        <v>8</v>
      </c>
      <c r="E26" s="14">
        <v>5081</v>
      </c>
      <c r="F26" s="15" t="s">
        <v>25</v>
      </c>
      <c r="G26" s="16">
        <f>+E26/5</f>
        <v>1016.2</v>
      </c>
    </row>
    <row r="27" spans="1:7" ht="12.75">
      <c r="A27" s="14">
        <f>+A25/A26</f>
        <v>12211.37813538338</v>
      </c>
      <c r="B27" s="25" t="s">
        <v>39</v>
      </c>
      <c r="E27" s="14">
        <v>1841</v>
      </c>
      <c r="F27" s="15" t="s">
        <v>24</v>
      </c>
      <c r="G27" s="20">
        <f>+E27/10</f>
        <v>184.1</v>
      </c>
    </row>
    <row r="28" spans="1:7" ht="12.75">
      <c r="A28" s="14">
        <v>8760</v>
      </c>
      <c r="B28" s="25" t="s">
        <v>38</v>
      </c>
      <c r="E28" s="14"/>
      <c r="F28" s="17"/>
      <c r="G28" s="16">
        <f>SUM(G23:G27)</f>
        <v>58806.299999999996</v>
      </c>
    </row>
    <row r="29" spans="1:7" ht="13.5" thickBot="1">
      <c r="A29" s="31">
        <f>+A27/A28</f>
        <v>1.393992937829153</v>
      </c>
      <c r="B29" s="32" t="s">
        <v>40</v>
      </c>
      <c r="C29" s="5"/>
      <c r="E29" s="14"/>
      <c r="F29" s="17"/>
      <c r="G29" s="16">
        <f>+E5/1000</f>
        <v>102803</v>
      </c>
    </row>
    <row r="30" spans="5:7" ht="13.5" thickBot="1">
      <c r="E30" s="18"/>
      <c r="F30" s="19"/>
      <c r="G30" s="22">
        <f>+G28/G29</f>
        <v>0.5720290263902804</v>
      </c>
    </row>
  </sheetData>
  <mergeCells count="3">
    <mergeCell ref="A3:B3"/>
    <mergeCell ref="C3:D3"/>
    <mergeCell ref="E3:G3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Ecotopia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 Swenson</dc:creator>
  <cp:keywords/>
  <dc:description/>
  <cp:lastModifiedBy>Ron Swenson</cp:lastModifiedBy>
  <dcterms:created xsi:type="dcterms:W3CDTF">2001-08-20T00:45:11Z</dcterms:created>
  <dcterms:modified xsi:type="dcterms:W3CDTF">2001-08-20T02:25:36Z</dcterms:modified>
  <cp:category/>
  <cp:version/>
  <cp:contentType/>
  <cp:contentStatus/>
</cp:coreProperties>
</file>